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55" yWindow="0" windowWidth="14520" windowHeight="12825" activeTab="1"/>
  </bookViews>
  <sheets>
    <sheet name="Перечень мероприятий" sheetId="4" r:id="rId1"/>
    <sheet name="Целевые показатели" sheetId="2" r:id="rId2"/>
    <sheet name="прогноз мун заданий" sheetId="5" r:id="rId3"/>
    <sheet name="Лист3" sheetId="3" r:id="rId4"/>
  </sheets>
  <definedNames>
    <definedName name="_xlnm.Print_Titles" localSheetId="2">'прогноз мун заданий'!$5:$6</definedName>
    <definedName name="_xlnm.Print_Area" localSheetId="0">'Перечень мероприятий'!$A$1:$L$81</definedName>
  </definedNames>
  <calcPr calcId="145621"/>
</workbook>
</file>

<file path=xl/calcChain.xml><?xml version="1.0" encoding="utf-8"?>
<calcChain xmlns="http://schemas.openxmlformats.org/spreadsheetml/2006/main">
  <c r="F9" i="2" l="1"/>
  <c r="G9" i="2" s="1"/>
  <c r="H9" i="2" s="1"/>
  <c r="I9" i="2" s="1"/>
  <c r="J9" i="2" s="1"/>
  <c r="K9" i="2" s="1"/>
  <c r="H20" i="4" l="1"/>
  <c r="H70" i="4"/>
  <c r="H63" i="4"/>
  <c r="F72" i="4"/>
  <c r="G72" i="4"/>
  <c r="F73" i="4"/>
  <c r="G73" i="4"/>
  <c r="F74" i="4"/>
  <c r="G74" i="4"/>
  <c r="F75" i="4"/>
  <c r="G75" i="4"/>
  <c r="F76" i="4"/>
  <c r="G76" i="4"/>
  <c r="F77" i="4"/>
  <c r="G77" i="4"/>
  <c r="F78" i="4"/>
  <c r="G78" i="4"/>
  <c r="H72" i="4"/>
  <c r="I43" i="4"/>
  <c r="I44" i="4"/>
  <c r="I45" i="4"/>
  <c r="I46" i="4"/>
  <c r="I47" i="4"/>
  <c r="I48" i="4"/>
  <c r="I49" i="4"/>
  <c r="H44" i="4"/>
  <c r="H45" i="4"/>
  <c r="H46" i="4"/>
  <c r="H47" i="4"/>
  <c r="H48" i="4"/>
  <c r="H77" i="4" s="1"/>
  <c r="H43" i="4"/>
  <c r="H49" i="4" l="1"/>
  <c r="H78" i="4"/>
  <c r="H19" i="4"/>
  <c r="H15" i="4"/>
  <c r="H73" i="4" s="1"/>
  <c r="H16" i="4"/>
  <c r="H74" i="4" s="1"/>
  <c r="H17" i="4"/>
  <c r="H75" i="4" s="1"/>
  <c r="H18" i="4"/>
  <c r="H76" i="4" s="1"/>
  <c r="H14" i="4"/>
  <c r="H41" i="4" l="1"/>
  <c r="E40" i="4"/>
  <c r="E39" i="4"/>
  <c r="E38" i="4"/>
  <c r="E37" i="4"/>
  <c r="E36" i="4"/>
  <c r="E35" i="4"/>
  <c r="E48" i="4"/>
  <c r="E77" i="4" s="1"/>
  <c r="E47" i="4"/>
  <c r="E46" i="4"/>
  <c r="E45" i="4"/>
  <c r="E44" i="4"/>
  <c r="E73" i="4" s="1"/>
  <c r="E43" i="4"/>
  <c r="E72" i="4" s="1"/>
  <c r="E15" i="4"/>
  <c r="E16" i="4"/>
  <c r="E17" i="4"/>
  <c r="E18" i="4"/>
  <c r="E19" i="4"/>
  <c r="E14" i="4"/>
  <c r="E74" i="4" l="1"/>
  <c r="E75" i="4"/>
  <c r="E76" i="4"/>
  <c r="E41" i="4"/>
  <c r="E49" i="4"/>
  <c r="E78" i="4" s="1"/>
  <c r="E20" i="4"/>
  <c r="E29" i="4" l="1"/>
  <c r="E30" i="4"/>
  <c r="E31" i="4"/>
  <c r="E32" i="4"/>
  <c r="E33" i="4"/>
  <c r="I73" i="4" l="1"/>
  <c r="I74" i="4"/>
  <c r="I75" i="4"/>
  <c r="I76" i="4"/>
  <c r="I77" i="4"/>
  <c r="I72" i="4"/>
  <c r="H71" i="4" l="1"/>
  <c r="E71" i="4"/>
  <c r="E69" i="4"/>
  <c r="E68" i="4"/>
  <c r="E67" i="4"/>
  <c r="E66" i="4"/>
  <c r="E65" i="4"/>
  <c r="E64" i="4"/>
  <c r="E62" i="4"/>
  <c r="E61" i="4"/>
  <c r="E60" i="4"/>
  <c r="E59" i="4"/>
  <c r="E58" i="4"/>
  <c r="E57" i="4"/>
  <c r="I56" i="4"/>
  <c r="I78" i="4" s="1"/>
  <c r="E55" i="4"/>
  <c r="E54" i="4"/>
  <c r="E53" i="4"/>
  <c r="E52" i="4"/>
  <c r="E51" i="4"/>
  <c r="E50" i="4"/>
  <c r="H34" i="4"/>
  <c r="E28" i="4"/>
  <c r="H27" i="4"/>
  <c r="E26" i="4"/>
  <c r="E25" i="4"/>
  <c r="E24" i="4"/>
  <c r="E23" i="4"/>
  <c r="E22" i="4"/>
  <c r="E21" i="4"/>
  <c r="E63" i="4" l="1"/>
  <c r="E70" i="4"/>
  <c r="E56" i="4"/>
  <c r="E34" i="4"/>
  <c r="E27" i="4"/>
</calcChain>
</file>

<file path=xl/comments1.xml><?xml version="1.0" encoding="utf-8"?>
<comments xmlns="http://schemas.openxmlformats.org/spreadsheetml/2006/main">
  <authors>
    <author>PC</author>
  </authors>
  <commentList>
    <comment ref="J1" author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удалены слова на 2016-2021 годы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Удалены слова на 2016-2021 годы</t>
        </r>
      </text>
    </comment>
  </commentList>
</comments>
</file>

<file path=xl/sharedStrings.xml><?xml version="1.0" encoding="utf-8"?>
<sst xmlns="http://schemas.openxmlformats.org/spreadsheetml/2006/main" count="158" uniqueCount="102">
  <si>
    <t>№ п/п</t>
  </si>
  <si>
    <t>Наименование мероприятия</t>
  </si>
  <si>
    <t>Статус</t>
  </si>
  <si>
    <t>Годы реализации</t>
  </si>
  <si>
    <t>Объем финансирования, тыс. рублей</t>
  </si>
  <si>
    <t>всего</t>
  </si>
  <si>
    <t>в разрезе источников финансирования</t>
  </si>
  <si>
    <t>федеральный бюджет</t>
  </si>
  <si>
    <t>краевой бюджет</t>
  </si>
  <si>
    <t>бюджет города Сочи</t>
  </si>
  <si>
    <t>внебюджетные источники</t>
  </si>
  <si>
    <t>Непосредственный результат реализации мероприятия</t>
  </si>
  <si>
    <t>Муниципальный заказчик, главный распорядитель (распорядитель) бюджетных средств, исполнитель</t>
  </si>
  <si>
    <t>Цель 1. Создание условий для устойчивого и безопасного функционирования пассажирского транспорта, направленного на удовлетворение потребности всех слоев населения в транспортных услугах</t>
  </si>
  <si>
    <t>1.1.</t>
  </si>
  <si>
    <t>1.</t>
  </si>
  <si>
    <t>1.1.1.</t>
  </si>
  <si>
    <t>тыс. пасс.</t>
  </si>
  <si>
    <t>тыс. пасс-км</t>
  </si>
  <si>
    <t>ВСЕГО</t>
  </si>
  <si>
    <t>рейсов</t>
  </si>
  <si>
    <t>Субсидии на возмещение расходов, образующихся от выполнения рейсов на муниципальных пригородных маршрутах, функционирование которых обусловлено социальной необходимостью</t>
  </si>
  <si>
    <t>Внедрение форменной одежды для водителей, кондукторов, работников автовокзала</t>
  </si>
  <si>
    <t>человек</t>
  </si>
  <si>
    <t>Обеспечение функций органов местного самоуправления, выполнение отдельных мероприятий по управлению реализацией Программы</t>
  </si>
  <si>
    <t>Обеспечение деятельности (оказание услуг) подведомственного учреждения города Сочи</t>
  </si>
  <si>
    <t>ИТОГО</t>
  </si>
  <si>
    <t>п/п</t>
  </si>
  <si>
    <t>Наименование целевого показателя</t>
  </si>
  <si>
    <t>Единица измерения</t>
  </si>
  <si>
    <t>Значение целевого показателя</t>
  </si>
  <si>
    <t>Доля населения, проживающих в населенных пунктах, не имеющих регулярного автобусного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</si>
  <si>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%</t>
  </si>
  <si>
    <t>2016 год</t>
  </si>
  <si>
    <t>2017 год</t>
  </si>
  <si>
    <t>2018 год</t>
  </si>
  <si>
    <t>2019 год</t>
  </si>
  <si>
    <t>2020 год</t>
  </si>
  <si>
    <t>2021 год</t>
  </si>
  <si>
    <t>1.2.</t>
  </si>
  <si>
    <t>Выполнение муниципальных заданий на оказание услуг в области организации транспортного обслуживания населения</t>
  </si>
  <si>
    <t>Задача 1. Оказание действенной финансовой поддержки предприятиям транспорта выполняющим массовые социально значимые перевозки в городе Сочи</t>
  </si>
  <si>
    <t>1.2.1.</t>
  </si>
  <si>
    <t>Наименование услуги (работы), показателя объема (качества) услуги (работы), основных мероприятий, подпрограммы (ведомственной целевой программы) и их мероприятий</t>
  </si>
  <si>
    <t>Значение показателя объема (качества) услуги (работы)</t>
  </si>
  <si>
    <t>Расходы бюджета города Сочи на оказание муниципальной услуги (работы), тыс. рублей</t>
  </si>
  <si>
    <t>Перечень основных мероприятий муниципальной программы города Сочи «Транспортное обслуживание населения муниципального образования город-курорт Сочи »</t>
  </si>
  <si>
    <t>Департамент транспорта и связи администрации города Сочи</t>
  </si>
  <si>
    <t>Субсидии на возмещение недополученных доходов в связи с оказанием услуг по перевозке пассажиров на городских и пригородных маршрутах регулярного сообщения в городе Сочи по тарифам, установленным органами местного самоуправления города Сочи ниже себестоимости перевозки пассажиров</t>
  </si>
  <si>
    <t>Целевые показатели муниципальной программы города Сочи «Транспортное обслуживание населения муниципального образования город-курорт Сочи »</t>
  </si>
  <si>
    <t>Предоставление субсидий автотранспортным предприятиям города Сочи</t>
  </si>
  <si>
    <t>1.1.2.</t>
  </si>
  <si>
    <t>1.1.3.</t>
  </si>
  <si>
    <t>1.2.2.</t>
  </si>
  <si>
    <t>1.2.3.</t>
  </si>
  <si>
    <t>Предоставление субсидий хозяйствующим субъектам в целях возмещения затрат, связанных с оплатой части лизинговых платежей по договорам лизинга, заключенным хозяйствующими субъектами с лизинговыми компаниями на приобретение транспортных средств для перевозки пассажиров на городских и пригородных маршрутах регулярного сообщения муниципального образования город-курорт Сочи</t>
  </si>
  <si>
    <t>исполнение договоров лизинга, в части оплаты лизинговых платежей за автобусы, находящиеся на территории города Сочи</t>
  </si>
  <si>
    <t>Повышение эффективности работы городского транспорта общего пользования и устойчивости функционирования транспортной инфраструктуры</t>
  </si>
  <si>
    <t>Освоение средств бюджета города Сочи, предусмотренных Департаменту</t>
  </si>
  <si>
    <t>Доля водителей автотранспортных предприятий города Сочи, снабженных форменной одеждой</t>
  </si>
  <si>
    <t xml:space="preserve">Заместитель Главы города Сочи,
директор департамента 
физической культуры и спорта 
администрации города Сочи                                                                                                                                            С.В. Юрченко
</t>
  </si>
  <si>
    <t>Показатель. Использование технических средств камер видеонаблюдения "Тайфун" для предоставления информационных данных в Центр автоматизированной фиксации административных правонарушений в области дорожного движения Главного Управления Министерства внутренних дел России по Краснодарскому краю</t>
  </si>
  <si>
    <t>Услуга "Представление информационных данных, полученных с использованием технических средств камер видеонаблюдения "Тайфун" в Центр автоматизированной фиксации административных правонарушений в области дорожного движения Главного Управления Министерства внутренних дел России по Краснодарскому краю"</t>
  </si>
  <si>
    <t xml:space="preserve"> 1.5 Представление информационных данных, полученных с использованием технических средств камер видеонаблюдения "Тайфун" в Центр автоматизированной фиксации административных правонарушений в области дорожного движения Главного Управления Министерства внутренних дел России по Краснодарскому краю"</t>
  </si>
  <si>
    <t>Показатель. Транспорт городского общественного транспорта</t>
  </si>
  <si>
    <t>Услуга "Обследование пассажиропотоков и уровня транспортного обслуживания, технические и качественные показатели работы автотранспортных предприятий, осуществляющих пассажирские перевозки на территории города Сочи"</t>
  </si>
  <si>
    <t xml:space="preserve"> 1.4 Обследование пассажиропотоков и уровня транспортного обслуживания, технические и качественные показатели работы автотранспортных предприятий, осуществляющих пассажирские перевозки на территории города Сочи</t>
  </si>
  <si>
    <t>Показатель. Автотранспортные предприятия, между которыми и администрацией города Сочи заключены договора</t>
  </si>
  <si>
    <t>Услуга "Осуществление контроля за исполнением договорных обязательств между администрацией города Сочи и автотранспортными предприятиями"</t>
  </si>
  <si>
    <t>1.3 Осуществление контроля за исполнением договорных обязательств между администрацией города Сочи и автотранспортными предприятиями</t>
  </si>
  <si>
    <t>Услуга "Осуществление диспетчерского наблюдения за движением городского пасажирского транспорта с использованием спутниковой навигационной системы "ГЛОНАСС""</t>
  </si>
  <si>
    <t>1.2 Осуществление диспетчерского наблюдения за движением городского пасажирского транспорта с использованием спутниковой навигационной системы "ГЛОНАСС"</t>
  </si>
  <si>
    <t>Показатель "Количество рассмотренных обращений юридических и физических лиц"</t>
  </si>
  <si>
    <t>Услуга "Рассмотрение обращений юридических и физических лиц"</t>
  </si>
  <si>
    <t>1.1. Рассмотрение обращений юридических и физических лиц</t>
  </si>
  <si>
    <t>Основное мероприятие. Повышение эффективности работы городского транспорта общего пользования и устойчивости функционирования транспортной инфраструктуры.</t>
  </si>
  <si>
    <t>2-й год планового периода</t>
  </si>
  <si>
    <t>1 -й год планового периода</t>
  </si>
  <si>
    <t>очередной год</t>
  </si>
  <si>
    <t>Расходы местного бюджета на оказание муниципальной услуги (работы), тыс. рублей</t>
  </si>
  <si>
    <t>Наименование услуги (работы), показателя объема (качества) услуги (работы) основных мероприятий</t>
  </si>
  <si>
    <t xml:space="preserve">ПРОГНОЗ
сводных показателей муниципальных заданий на оказание муниципальных услуг (выполнение работ) муниципальными учреждениями Сочи в сфере реализации муниципальной программы  "Транспортное обслуживание населения муниципального образования город-курорт Сочи "
</t>
  </si>
  <si>
    <t xml:space="preserve">Приложение №3 к  муниципальной программе "Транспортное обслуживание населения муниципального образования город-курорт Сочи "  
</t>
  </si>
  <si>
    <t>Доля населения города Сочи, регулярно пользующегося городским общественным транспортом</t>
  </si>
  <si>
    <t>Директор департамента транспорта и связи администрации города Сочи</t>
  </si>
  <si>
    <t>А.В. Смаглюк</t>
  </si>
  <si>
    <t xml:space="preserve">Директор департамента 
транспорта и связи 
администрации города Сочи                                                                                                                               </t>
  </si>
  <si>
    <t>Задача 1. Повышение эффективности работы городского транспорта общего пользования и устойчивости функционирования транспортной инфраструктуры</t>
  </si>
  <si>
    <r>
      <t>Статус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</si>
  <si>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1</t>
  </si>
  <si>
    <t>2</t>
  </si>
  <si>
    <t>3</t>
  </si>
  <si>
    <t>4</t>
  </si>
  <si>
    <t>5</t>
  </si>
  <si>
    <t>6</t>
  </si>
  <si>
    <t>7</t>
  </si>
  <si>
    <t>Отчетный 2014 год</t>
  </si>
  <si>
    <t>Приложение №1 к муниципальной программе "Транспортное обслуживание населения муниципального образования город-курорт Сочи"</t>
  </si>
  <si>
    <t>Приложение №2 к муниципальной программе "Транспортное обслуживание населения муниципального образования город-курорт Сочи "</t>
  </si>
  <si>
    <t>Доля автобусов, обслуживающих маршрутную сеть города Сочи, оборудованных системой ГЛОНАСС</t>
  </si>
  <si>
    <t>Доля автобусов, обслуживающих маршрутную сеть города Сочи, оборудованных в соответствии с требованиями Федерального закона от 09.02.2007 №16-ФЗ "О транспортной безопасности"</t>
  </si>
  <si>
    <r>
      <t xml:space="preserve"> 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>статус "1" присваивается, если целевой показатель определяется на основе данных государственного статистического наблюдения;
статус "2" присваивается, если целевой показатель рассчитывается по методике, утвержденной правовым актом Правительства Российской Федерации, федерального органа исполнительной власти (международной организации), главы администрации (губернатора) Краснодарского края, администрации города Сочи;
статус "3" присваивается, если целевой показатель рассчитывается по методике, включенной в состав муниципальной программы.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</si>
</sst>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/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wrapText="1"/>
    </xf>
    <xf numFmtId="165" fontId="3" fillId="2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Border="1" applyAlignment="1">
      <alignment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3" fillId="0" borderId="0" xfId="2" applyFont="1" applyFill="1"/>
    <xf numFmtId="0" fontId="15" fillId="0" borderId="0" xfId="2" applyFont="1"/>
    <xf numFmtId="0" fontId="16" fillId="0" borderId="0" xfId="2" applyFont="1" applyAlignment="1">
      <alignment wrapText="1"/>
    </xf>
    <xf numFmtId="0" fontId="3" fillId="0" borderId="1" xfId="2" applyFont="1" applyFill="1" applyBorder="1"/>
    <xf numFmtId="1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left" vertical="center" wrapText="1"/>
    </xf>
    <xf numFmtId="4" fontId="17" fillId="0" borderId="1" xfId="2" applyNumberFormat="1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top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right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7" fillId="0" borderId="7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left" vertical="center" wrapText="1"/>
    </xf>
    <xf numFmtId="0" fontId="16" fillId="0" borderId="0" xfId="2" applyFont="1" applyAlignment="1">
      <alignment horizontal="right" wrapText="1"/>
    </xf>
    <xf numFmtId="0" fontId="3" fillId="0" borderId="0" xfId="2" applyFont="1" applyFill="1" applyAlignment="1">
      <alignment horizontal="left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view="pageLayout" topLeftCell="A31" zoomScaleNormal="100" workbookViewId="0">
      <selection activeCell="C28" sqref="C28"/>
    </sheetView>
  </sheetViews>
  <sheetFormatPr defaultRowHeight="12" x14ac:dyDescent="0.2"/>
  <cols>
    <col min="1" max="1" width="9.140625" style="1"/>
    <col min="2" max="2" width="18.28515625" style="1" customWidth="1"/>
    <col min="3" max="3" width="9.140625" style="1"/>
    <col min="4" max="4" width="14.7109375" style="1" customWidth="1"/>
    <col min="5" max="5" width="10" style="1" bestFit="1" customWidth="1"/>
    <col min="6" max="9" width="16.5703125" style="1" customWidth="1"/>
    <col min="10" max="11" width="10.7109375" style="1" customWidth="1"/>
    <col min="12" max="12" width="22.28515625" style="1" customWidth="1"/>
    <col min="13" max="16384" width="9.140625" style="1"/>
  </cols>
  <sheetData>
    <row r="2" spans="1:12" ht="68.25" customHeight="1" x14ac:dyDescent="0.2">
      <c r="K2" s="49" t="s">
        <v>98</v>
      </c>
      <c r="L2" s="49"/>
    </row>
    <row r="3" spans="1:12" ht="43.5" customHeight="1" x14ac:dyDescent="0.2">
      <c r="K3" s="20"/>
      <c r="L3" s="20"/>
    </row>
    <row r="4" spans="1:12" ht="72" customHeight="1" x14ac:dyDescent="0.3">
      <c r="A4" s="39" t="s">
        <v>46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6.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7" spans="1:12" ht="12" customHeight="1" x14ac:dyDescent="0.2">
      <c r="A7" s="50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/>
      <c r="G7" s="50"/>
      <c r="H7" s="50"/>
      <c r="I7" s="50"/>
      <c r="J7" s="50" t="s">
        <v>11</v>
      </c>
      <c r="K7" s="50"/>
      <c r="L7" s="50" t="s">
        <v>12</v>
      </c>
    </row>
    <row r="8" spans="1:12" x14ac:dyDescent="0.2">
      <c r="A8" s="50"/>
      <c r="B8" s="50"/>
      <c r="C8" s="50"/>
      <c r="D8" s="50"/>
      <c r="E8" s="50" t="s">
        <v>5</v>
      </c>
      <c r="F8" s="50" t="s">
        <v>6</v>
      </c>
      <c r="G8" s="50"/>
      <c r="H8" s="50"/>
      <c r="I8" s="50"/>
      <c r="J8" s="50"/>
      <c r="K8" s="50"/>
      <c r="L8" s="50"/>
    </row>
    <row r="9" spans="1:12" ht="24" x14ac:dyDescent="0.2">
      <c r="A9" s="50"/>
      <c r="B9" s="50"/>
      <c r="C9" s="50"/>
      <c r="D9" s="50"/>
      <c r="E9" s="50"/>
      <c r="F9" s="37" t="s">
        <v>7</v>
      </c>
      <c r="G9" s="37" t="s">
        <v>8</v>
      </c>
      <c r="H9" s="37" t="s">
        <v>9</v>
      </c>
      <c r="I9" s="37" t="s">
        <v>10</v>
      </c>
      <c r="J9" s="50"/>
      <c r="K9" s="50"/>
      <c r="L9" s="50"/>
    </row>
    <row r="10" spans="1:12" s="2" customFormat="1" ht="15" customHeight="1" x14ac:dyDescent="0.2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42">
        <v>10</v>
      </c>
      <c r="K10" s="42"/>
      <c r="L10" s="36">
        <v>11</v>
      </c>
    </row>
    <row r="11" spans="1:12" ht="19.5" customHeight="1" x14ac:dyDescent="0.2">
      <c r="A11" s="36" t="s">
        <v>15</v>
      </c>
      <c r="B11" s="40" t="s">
        <v>13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2" customHeight="1" x14ac:dyDescent="0.2">
      <c r="A12" s="36" t="s">
        <v>14</v>
      </c>
      <c r="B12" s="40" t="s">
        <v>41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x14ac:dyDescent="0.2">
      <c r="A13" s="26"/>
      <c r="B13" s="3"/>
      <c r="C13" s="3"/>
      <c r="D13" s="3"/>
      <c r="E13" s="3"/>
      <c r="F13" s="3"/>
      <c r="G13" s="3"/>
      <c r="H13" s="3"/>
      <c r="I13" s="3"/>
      <c r="J13" s="3" t="s">
        <v>17</v>
      </c>
      <c r="K13" s="3" t="s">
        <v>18</v>
      </c>
      <c r="L13" s="3"/>
    </row>
    <row r="14" spans="1:12" x14ac:dyDescent="0.2">
      <c r="A14" s="38" t="s">
        <v>14</v>
      </c>
      <c r="B14" s="40" t="s">
        <v>50</v>
      </c>
      <c r="C14" s="3"/>
      <c r="D14" s="5">
        <v>2016</v>
      </c>
      <c r="E14" s="11">
        <f>SUM(F14:I14)</f>
        <v>532204.10000000009</v>
      </c>
      <c r="F14" s="11"/>
      <c r="G14" s="11"/>
      <c r="H14" s="11">
        <f>H21+H28+H35</f>
        <v>532204.10000000009</v>
      </c>
      <c r="I14" s="11"/>
      <c r="J14" s="4"/>
      <c r="K14" s="4"/>
      <c r="L14" s="41" t="s">
        <v>47</v>
      </c>
    </row>
    <row r="15" spans="1:12" x14ac:dyDescent="0.2">
      <c r="A15" s="38"/>
      <c r="B15" s="40"/>
      <c r="C15" s="3"/>
      <c r="D15" s="5">
        <v>2017</v>
      </c>
      <c r="E15" s="11">
        <f t="shared" ref="E15:E19" si="0">SUM(F15:I15)</f>
        <v>531456.60000000009</v>
      </c>
      <c r="F15" s="11"/>
      <c r="G15" s="11"/>
      <c r="H15" s="11">
        <f t="shared" ref="H15:H18" si="1">H22+H29+H36</f>
        <v>531456.60000000009</v>
      </c>
      <c r="I15" s="11"/>
      <c r="J15" s="4"/>
      <c r="K15" s="4"/>
      <c r="L15" s="41"/>
    </row>
    <row r="16" spans="1:12" x14ac:dyDescent="0.2">
      <c r="A16" s="38"/>
      <c r="B16" s="40"/>
      <c r="C16" s="3"/>
      <c r="D16" s="5">
        <v>2018</v>
      </c>
      <c r="E16" s="11">
        <f t="shared" si="0"/>
        <v>531456.60000000009</v>
      </c>
      <c r="F16" s="11"/>
      <c r="G16" s="11"/>
      <c r="H16" s="11">
        <f t="shared" si="1"/>
        <v>531456.60000000009</v>
      </c>
      <c r="I16" s="11"/>
      <c r="J16" s="4"/>
      <c r="K16" s="4"/>
      <c r="L16" s="41"/>
    </row>
    <row r="17" spans="1:12" x14ac:dyDescent="0.2">
      <c r="A17" s="38"/>
      <c r="B17" s="40"/>
      <c r="C17" s="3"/>
      <c r="D17" s="5">
        <v>2019</v>
      </c>
      <c r="E17" s="11">
        <f t="shared" si="0"/>
        <v>300023.40000000002</v>
      </c>
      <c r="F17" s="11"/>
      <c r="G17" s="11"/>
      <c r="H17" s="11">
        <f t="shared" si="1"/>
        <v>300023.40000000002</v>
      </c>
      <c r="I17" s="11"/>
      <c r="J17" s="4"/>
      <c r="K17" s="4"/>
      <c r="L17" s="41"/>
    </row>
    <row r="18" spans="1:12" x14ac:dyDescent="0.2">
      <c r="A18" s="38"/>
      <c r="B18" s="40"/>
      <c r="C18" s="3"/>
      <c r="D18" s="5">
        <v>2020</v>
      </c>
      <c r="E18" s="11">
        <f t="shared" si="0"/>
        <v>300023.40000000002</v>
      </c>
      <c r="F18" s="11"/>
      <c r="G18" s="11"/>
      <c r="H18" s="11">
        <f t="shared" si="1"/>
        <v>300023.40000000002</v>
      </c>
      <c r="I18" s="11"/>
      <c r="J18" s="4"/>
      <c r="K18" s="4"/>
      <c r="L18" s="41"/>
    </row>
    <row r="19" spans="1:12" x14ac:dyDescent="0.2">
      <c r="A19" s="38"/>
      <c r="B19" s="40"/>
      <c r="C19" s="3"/>
      <c r="D19" s="5">
        <v>2021</v>
      </c>
      <c r="E19" s="11">
        <f t="shared" si="0"/>
        <v>300023.40000000002</v>
      </c>
      <c r="F19" s="11"/>
      <c r="G19" s="11"/>
      <c r="H19" s="11">
        <f>H26+H33+H40</f>
        <v>300023.40000000002</v>
      </c>
      <c r="I19" s="11"/>
      <c r="J19" s="4"/>
      <c r="K19" s="4"/>
      <c r="L19" s="41"/>
    </row>
    <row r="20" spans="1:12" x14ac:dyDescent="0.2">
      <c r="A20" s="38"/>
      <c r="B20" s="40"/>
      <c r="C20" s="3"/>
      <c r="D20" s="5" t="s">
        <v>19</v>
      </c>
      <c r="E20" s="11">
        <f>SUM(E14:E19)</f>
        <v>2495187.5</v>
      </c>
      <c r="F20" s="11"/>
      <c r="G20" s="11"/>
      <c r="H20" s="11">
        <f>H27+H34+H41</f>
        <v>2495187.5</v>
      </c>
      <c r="I20" s="11"/>
      <c r="J20" s="4"/>
      <c r="K20" s="4"/>
      <c r="L20" s="41"/>
    </row>
    <row r="21" spans="1:12" ht="30.75" customHeight="1" x14ac:dyDescent="0.2">
      <c r="A21" s="38" t="s">
        <v>16</v>
      </c>
      <c r="B21" s="40" t="s">
        <v>48</v>
      </c>
      <c r="C21" s="3"/>
      <c r="D21" s="5">
        <v>2016</v>
      </c>
      <c r="E21" s="11">
        <f>SUM(F21:I21)</f>
        <v>261902.4</v>
      </c>
      <c r="F21" s="11"/>
      <c r="G21" s="11"/>
      <c r="H21" s="11">
        <v>261902.4</v>
      </c>
      <c r="I21" s="11"/>
      <c r="J21" s="4">
        <v>11330.3</v>
      </c>
      <c r="K21" s="4">
        <v>145248.5</v>
      </c>
      <c r="L21" s="41" t="s">
        <v>47</v>
      </c>
    </row>
    <row r="22" spans="1:12" ht="30.75" customHeight="1" x14ac:dyDescent="0.2">
      <c r="A22" s="38"/>
      <c r="B22" s="40"/>
      <c r="C22" s="3"/>
      <c r="D22" s="5">
        <v>2017</v>
      </c>
      <c r="E22" s="11">
        <f t="shared" ref="E22:E26" si="2">SUM(F22:I22)</f>
        <v>261902.4</v>
      </c>
      <c r="F22" s="11"/>
      <c r="G22" s="11"/>
      <c r="H22" s="11">
        <v>261902.4</v>
      </c>
      <c r="I22" s="11"/>
      <c r="J22" s="4">
        <v>11330.3</v>
      </c>
      <c r="K22" s="4">
        <v>145248.5</v>
      </c>
      <c r="L22" s="41"/>
    </row>
    <row r="23" spans="1:12" ht="30.75" customHeight="1" x14ac:dyDescent="0.2">
      <c r="A23" s="38"/>
      <c r="B23" s="40"/>
      <c r="C23" s="3"/>
      <c r="D23" s="5">
        <v>2018</v>
      </c>
      <c r="E23" s="11">
        <f t="shared" si="2"/>
        <v>261902.4</v>
      </c>
      <c r="F23" s="11"/>
      <c r="G23" s="11"/>
      <c r="H23" s="11">
        <v>261902.4</v>
      </c>
      <c r="I23" s="11"/>
      <c r="J23" s="4">
        <v>11330.3</v>
      </c>
      <c r="K23" s="4">
        <v>145248.5</v>
      </c>
      <c r="L23" s="41"/>
    </row>
    <row r="24" spans="1:12" ht="30.75" customHeight="1" x14ac:dyDescent="0.2">
      <c r="A24" s="38"/>
      <c r="B24" s="40"/>
      <c r="C24" s="3"/>
      <c r="D24" s="5">
        <v>2019</v>
      </c>
      <c r="E24" s="11">
        <f t="shared" si="2"/>
        <v>261902.4</v>
      </c>
      <c r="F24" s="11"/>
      <c r="G24" s="11"/>
      <c r="H24" s="11">
        <v>261902.4</v>
      </c>
      <c r="I24" s="11"/>
      <c r="J24" s="4">
        <v>11330.3</v>
      </c>
      <c r="K24" s="4">
        <v>145248.5</v>
      </c>
      <c r="L24" s="41"/>
    </row>
    <row r="25" spans="1:12" ht="30.75" customHeight="1" x14ac:dyDescent="0.2">
      <c r="A25" s="38"/>
      <c r="B25" s="40"/>
      <c r="C25" s="3"/>
      <c r="D25" s="5">
        <v>2020</v>
      </c>
      <c r="E25" s="11">
        <f t="shared" si="2"/>
        <v>261902.4</v>
      </c>
      <c r="F25" s="11"/>
      <c r="G25" s="11"/>
      <c r="H25" s="11">
        <v>261902.4</v>
      </c>
      <c r="I25" s="11"/>
      <c r="J25" s="4">
        <v>11330.3</v>
      </c>
      <c r="K25" s="4">
        <v>145248.5</v>
      </c>
      <c r="L25" s="41"/>
    </row>
    <row r="26" spans="1:12" ht="30.75" customHeight="1" x14ac:dyDescent="0.2">
      <c r="A26" s="38"/>
      <c r="B26" s="40"/>
      <c r="C26" s="3"/>
      <c r="D26" s="5">
        <v>2021</v>
      </c>
      <c r="E26" s="11">
        <f t="shared" si="2"/>
        <v>261902.4</v>
      </c>
      <c r="F26" s="11"/>
      <c r="G26" s="11"/>
      <c r="H26" s="11">
        <v>261902.4</v>
      </c>
      <c r="I26" s="11"/>
      <c r="J26" s="4">
        <v>11330.3</v>
      </c>
      <c r="K26" s="4">
        <v>145248.5</v>
      </c>
      <c r="L26" s="41"/>
    </row>
    <row r="27" spans="1:12" ht="30.75" customHeight="1" x14ac:dyDescent="0.2">
      <c r="A27" s="38"/>
      <c r="B27" s="40"/>
      <c r="C27" s="3"/>
      <c r="D27" s="5" t="s">
        <v>19</v>
      </c>
      <c r="E27" s="11">
        <f>SUM(E21:E26)</f>
        <v>1571414.4</v>
      </c>
      <c r="F27" s="11"/>
      <c r="G27" s="11"/>
      <c r="H27" s="11">
        <f t="shared" ref="H27" si="3">SUM(H21:H26)</f>
        <v>1571414.4</v>
      </c>
      <c r="I27" s="11"/>
      <c r="J27" s="4"/>
      <c r="K27" s="4"/>
      <c r="L27" s="41"/>
    </row>
    <row r="28" spans="1:12" ht="22.5" customHeight="1" x14ac:dyDescent="0.2">
      <c r="A28" s="42" t="s">
        <v>51</v>
      </c>
      <c r="B28" s="40" t="s">
        <v>21</v>
      </c>
      <c r="C28" s="3"/>
      <c r="D28" s="5">
        <v>2016</v>
      </c>
      <c r="E28" s="11">
        <f>SUM(F28:I28)</f>
        <v>38868.5</v>
      </c>
      <c r="F28" s="11"/>
      <c r="G28" s="11"/>
      <c r="H28" s="11">
        <v>38868.5</v>
      </c>
      <c r="I28" s="11"/>
      <c r="J28" s="6">
        <v>52832</v>
      </c>
      <c r="K28" s="4" t="s">
        <v>20</v>
      </c>
      <c r="L28" s="46" t="s">
        <v>47</v>
      </c>
    </row>
    <row r="29" spans="1:12" ht="22.5" customHeight="1" x14ac:dyDescent="0.2">
      <c r="A29" s="42"/>
      <c r="B29" s="40"/>
      <c r="C29" s="3"/>
      <c r="D29" s="5">
        <v>2017</v>
      </c>
      <c r="E29" s="11">
        <f t="shared" ref="E29:E33" si="4">SUM(F29:I29)</f>
        <v>38121</v>
      </c>
      <c r="F29" s="11"/>
      <c r="G29" s="11"/>
      <c r="H29" s="11">
        <v>38121</v>
      </c>
      <c r="I29" s="11"/>
      <c r="J29" s="6">
        <v>51816</v>
      </c>
      <c r="K29" s="4" t="s">
        <v>20</v>
      </c>
      <c r="L29" s="46"/>
    </row>
    <row r="30" spans="1:12" ht="22.5" customHeight="1" x14ac:dyDescent="0.2">
      <c r="A30" s="42"/>
      <c r="B30" s="40"/>
      <c r="C30" s="3"/>
      <c r="D30" s="5">
        <v>2018</v>
      </c>
      <c r="E30" s="11">
        <f t="shared" si="4"/>
        <v>38121</v>
      </c>
      <c r="F30" s="11"/>
      <c r="G30" s="11"/>
      <c r="H30" s="11">
        <v>38121</v>
      </c>
      <c r="I30" s="11"/>
      <c r="J30" s="6">
        <v>51816</v>
      </c>
      <c r="K30" s="4" t="s">
        <v>20</v>
      </c>
      <c r="L30" s="46"/>
    </row>
    <row r="31" spans="1:12" ht="22.5" customHeight="1" x14ac:dyDescent="0.2">
      <c r="A31" s="42"/>
      <c r="B31" s="40"/>
      <c r="C31" s="3"/>
      <c r="D31" s="5">
        <v>2019</v>
      </c>
      <c r="E31" s="11">
        <f t="shared" si="4"/>
        <v>38121</v>
      </c>
      <c r="F31" s="11"/>
      <c r="G31" s="11"/>
      <c r="H31" s="11">
        <v>38121</v>
      </c>
      <c r="I31" s="11"/>
      <c r="J31" s="6">
        <v>51816</v>
      </c>
      <c r="K31" s="4" t="s">
        <v>20</v>
      </c>
      <c r="L31" s="46"/>
    </row>
    <row r="32" spans="1:12" ht="22.5" customHeight="1" x14ac:dyDescent="0.2">
      <c r="A32" s="42"/>
      <c r="B32" s="40"/>
      <c r="C32" s="3"/>
      <c r="D32" s="5">
        <v>2020</v>
      </c>
      <c r="E32" s="11">
        <f t="shared" si="4"/>
        <v>38121</v>
      </c>
      <c r="F32" s="11"/>
      <c r="G32" s="11"/>
      <c r="H32" s="11">
        <v>38121</v>
      </c>
      <c r="I32" s="11"/>
      <c r="J32" s="6">
        <v>51816</v>
      </c>
      <c r="K32" s="4" t="s">
        <v>20</v>
      </c>
      <c r="L32" s="46"/>
    </row>
    <row r="33" spans="1:12" ht="22.5" customHeight="1" x14ac:dyDescent="0.2">
      <c r="A33" s="42"/>
      <c r="B33" s="40"/>
      <c r="C33" s="3"/>
      <c r="D33" s="5">
        <v>2021</v>
      </c>
      <c r="E33" s="11">
        <f t="shared" si="4"/>
        <v>38121</v>
      </c>
      <c r="F33" s="11"/>
      <c r="G33" s="11"/>
      <c r="H33" s="11">
        <v>38121</v>
      </c>
      <c r="I33" s="11"/>
      <c r="J33" s="6">
        <v>51816</v>
      </c>
      <c r="K33" s="4" t="s">
        <v>20</v>
      </c>
      <c r="L33" s="46"/>
    </row>
    <row r="34" spans="1:12" ht="21.75" customHeight="1" x14ac:dyDescent="0.2">
      <c r="A34" s="42"/>
      <c r="B34" s="40"/>
      <c r="C34" s="3"/>
      <c r="D34" s="3" t="s">
        <v>19</v>
      </c>
      <c r="E34" s="11">
        <f>SUM(E28:E33)</f>
        <v>229473.5</v>
      </c>
      <c r="F34" s="11"/>
      <c r="G34" s="11"/>
      <c r="H34" s="11">
        <f t="shared" ref="H34" si="5">SUM(H28:H33)</f>
        <v>229473.5</v>
      </c>
      <c r="I34" s="11"/>
      <c r="J34" s="3"/>
      <c r="K34" s="3"/>
      <c r="L34" s="46"/>
    </row>
    <row r="35" spans="1:12" ht="61.5" customHeight="1" x14ac:dyDescent="0.2">
      <c r="A35" s="42" t="s">
        <v>52</v>
      </c>
      <c r="B35" s="43" t="s">
        <v>55</v>
      </c>
      <c r="C35" s="3"/>
      <c r="D35" s="5">
        <v>2016</v>
      </c>
      <c r="E35" s="11">
        <f>SUM(F35:I35)</f>
        <v>231433.2</v>
      </c>
      <c r="F35" s="11"/>
      <c r="G35" s="11"/>
      <c r="H35" s="11">
        <v>231433.2</v>
      </c>
      <c r="I35" s="11"/>
      <c r="J35" s="47" t="s">
        <v>56</v>
      </c>
      <c r="K35" s="48"/>
      <c r="L35" s="46" t="s">
        <v>47</v>
      </c>
    </row>
    <row r="36" spans="1:12" ht="61.5" customHeight="1" x14ac:dyDescent="0.2">
      <c r="A36" s="42"/>
      <c r="B36" s="44"/>
      <c r="C36" s="3"/>
      <c r="D36" s="5">
        <v>2017</v>
      </c>
      <c r="E36" s="11">
        <f t="shared" ref="E36:E40" si="6">SUM(F36:I36)</f>
        <v>231433.2</v>
      </c>
      <c r="F36" s="11"/>
      <c r="G36" s="11"/>
      <c r="H36" s="11">
        <v>231433.2</v>
      </c>
      <c r="I36" s="11"/>
      <c r="J36" s="47" t="s">
        <v>56</v>
      </c>
      <c r="K36" s="48"/>
      <c r="L36" s="46"/>
    </row>
    <row r="37" spans="1:12" ht="61.5" customHeight="1" x14ac:dyDescent="0.2">
      <c r="A37" s="42"/>
      <c r="B37" s="44"/>
      <c r="C37" s="3"/>
      <c r="D37" s="5">
        <v>2018</v>
      </c>
      <c r="E37" s="11">
        <f t="shared" si="6"/>
        <v>231433.2</v>
      </c>
      <c r="F37" s="11"/>
      <c r="G37" s="11"/>
      <c r="H37" s="11">
        <v>231433.2</v>
      </c>
      <c r="I37" s="11"/>
      <c r="J37" s="47" t="s">
        <v>56</v>
      </c>
      <c r="K37" s="48"/>
      <c r="L37" s="46"/>
    </row>
    <row r="38" spans="1:12" ht="43.5" customHeight="1" x14ac:dyDescent="0.2">
      <c r="A38" s="42"/>
      <c r="B38" s="44"/>
      <c r="C38" s="3"/>
      <c r="D38" s="5">
        <v>2019</v>
      </c>
      <c r="E38" s="11">
        <f t="shared" si="6"/>
        <v>0</v>
      </c>
      <c r="F38" s="11"/>
      <c r="G38" s="11"/>
      <c r="H38" s="11">
        <v>0</v>
      </c>
      <c r="I38" s="11"/>
      <c r="J38" s="47"/>
      <c r="K38" s="48"/>
      <c r="L38" s="46"/>
    </row>
    <row r="39" spans="1:12" ht="43.5" customHeight="1" x14ac:dyDescent="0.2">
      <c r="A39" s="42"/>
      <c r="B39" s="44"/>
      <c r="C39" s="3"/>
      <c r="D39" s="5">
        <v>2020</v>
      </c>
      <c r="E39" s="11">
        <f t="shared" si="6"/>
        <v>0</v>
      </c>
      <c r="F39" s="11"/>
      <c r="G39" s="11"/>
      <c r="H39" s="11">
        <v>0</v>
      </c>
      <c r="I39" s="11"/>
      <c r="J39" s="47"/>
      <c r="K39" s="48"/>
      <c r="L39" s="46"/>
    </row>
    <row r="40" spans="1:12" ht="43.5" customHeight="1" x14ac:dyDescent="0.2">
      <c r="A40" s="42"/>
      <c r="B40" s="44"/>
      <c r="C40" s="3"/>
      <c r="D40" s="5">
        <v>2021</v>
      </c>
      <c r="E40" s="11">
        <f t="shared" si="6"/>
        <v>0</v>
      </c>
      <c r="F40" s="11"/>
      <c r="G40" s="11"/>
      <c r="H40" s="11">
        <v>0</v>
      </c>
      <c r="I40" s="11"/>
      <c r="J40" s="47"/>
      <c r="K40" s="48"/>
      <c r="L40" s="46"/>
    </row>
    <row r="41" spans="1:12" ht="43.5" customHeight="1" x14ac:dyDescent="0.2">
      <c r="A41" s="42"/>
      <c r="B41" s="45"/>
      <c r="C41" s="3"/>
      <c r="D41" s="3" t="s">
        <v>19</v>
      </c>
      <c r="E41" s="11">
        <f>SUM(E35:E40)</f>
        <v>694299.60000000009</v>
      </c>
      <c r="F41" s="11"/>
      <c r="G41" s="11"/>
      <c r="H41" s="11">
        <f t="shared" ref="H41" si="7">SUM(H35:H40)</f>
        <v>694299.60000000009</v>
      </c>
      <c r="I41" s="11"/>
      <c r="J41" s="51"/>
      <c r="K41" s="52"/>
      <c r="L41" s="46"/>
    </row>
    <row r="42" spans="1:12" ht="12" customHeight="1" x14ac:dyDescent="0.2">
      <c r="A42" s="36" t="s">
        <v>39</v>
      </c>
      <c r="B42" s="40" t="s">
        <v>87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4.25" customHeight="1" x14ac:dyDescent="0.2">
      <c r="A43" s="42" t="s">
        <v>39</v>
      </c>
      <c r="B43" s="43" t="s">
        <v>57</v>
      </c>
      <c r="C43" s="3"/>
      <c r="D43" s="5">
        <v>2016</v>
      </c>
      <c r="E43" s="11">
        <f>SUM(F43:I43)</f>
        <v>78541.2</v>
      </c>
      <c r="F43" s="11"/>
      <c r="G43" s="11"/>
      <c r="H43" s="11">
        <f>H57+H64+H50</f>
        <v>77541.2</v>
      </c>
      <c r="I43" s="11">
        <f>I57+I64+I50</f>
        <v>1000</v>
      </c>
      <c r="J43" s="6">
        <v>500</v>
      </c>
      <c r="K43" s="4" t="s">
        <v>23</v>
      </c>
      <c r="L43" s="46" t="s">
        <v>47</v>
      </c>
    </row>
    <row r="44" spans="1:12" ht="14.25" customHeight="1" x14ac:dyDescent="0.2">
      <c r="A44" s="42"/>
      <c r="B44" s="44"/>
      <c r="C44" s="3"/>
      <c r="D44" s="5">
        <v>2017</v>
      </c>
      <c r="E44" s="11">
        <f t="shared" ref="E44:E48" si="8">SUM(F44:I44)</f>
        <v>41950.5</v>
      </c>
      <c r="F44" s="11"/>
      <c r="G44" s="11"/>
      <c r="H44" s="11">
        <f t="shared" ref="H44:I49" si="9">H58+H65+H51</f>
        <v>40950.5</v>
      </c>
      <c r="I44" s="11">
        <f t="shared" si="9"/>
        <v>1000</v>
      </c>
      <c r="J44" s="6">
        <v>500</v>
      </c>
      <c r="K44" s="4" t="s">
        <v>23</v>
      </c>
      <c r="L44" s="46"/>
    </row>
    <row r="45" spans="1:12" ht="14.25" customHeight="1" x14ac:dyDescent="0.2">
      <c r="A45" s="42"/>
      <c r="B45" s="44"/>
      <c r="C45" s="3"/>
      <c r="D45" s="5">
        <v>2018</v>
      </c>
      <c r="E45" s="11">
        <f t="shared" si="8"/>
        <v>41950.5</v>
      </c>
      <c r="F45" s="11"/>
      <c r="G45" s="11"/>
      <c r="H45" s="11">
        <f t="shared" si="9"/>
        <v>40950.5</v>
      </c>
      <c r="I45" s="11">
        <f t="shared" si="9"/>
        <v>1000</v>
      </c>
      <c r="J45" s="6">
        <v>500</v>
      </c>
      <c r="K45" s="4" t="s">
        <v>23</v>
      </c>
      <c r="L45" s="46"/>
    </row>
    <row r="46" spans="1:12" ht="14.25" customHeight="1" x14ac:dyDescent="0.2">
      <c r="A46" s="42"/>
      <c r="B46" s="44"/>
      <c r="C46" s="3"/>
      <c r="D46" s="5">
        <v>2019</v>
      </c>
      <c r="E46" s="11">
        <f t="shared" si="8"/>
        <v>41950.5</v>
      </c>
      <c r="F46" s="11"/>
      <c r="G46" s="11"/>
      <c r="H46" s="11">
        <f t="shared" si="9"/>
        <v>40950.5</v>
      </c>
      <c r="I46" s="11">
        <f t="shared" si="9"/>
        <v>1000</v>
      </c>
      <c r="J46" s="6">
        <v>500</v>
      </c>
      <c r="K46" s="4" t="s">
        <v>23</v>
      </c>
      <c r="L46" s="46"/>
    </row>
    <row r="47" spans="1:12" ht="14.25" customHeight="1" x14ac:dyDescent="0.2">
      <c r="A47" s="42"/>
      <c r="B47" s="44"/>
      <c r="C47" s="3"/>
      <c r="D47" s="5">
        <v>2020</v>
      </c>
      <c r="E47" s="11">
        <f t="shared" si="8"/>
        <v>41950.5</v>
      </c>
      <c r="F47" s="11"/>
      <c r="G47" s="11"/>
      <c r="H47" s="11">
        <f t="shared" si="9"/>
        <v>40950.5</v>
      </c>
      <c r="I47" s="11">
        <f t="shared" si="9"/>
        <v>1000</v>
      </c>
      <c r="J47" s="6">
        <v>500</v>
      </c>
      <c r="K47" s="4" t="s">
        <v>23</v>
      </c>
      <c r="L47" s="46"/>
    </row>
    <row r="48" spans="1:12" ht="14.25" customHeight="1" x14ac:dyDescent="0.2">
      <c r="A48" s="42"/>
      <c r="B48" s="44"/>
      <c r="C48" s="3"/>
      <c r="D48" s="5">
        <v>2021</v>
      </c>
      <c r="E48" s="11">
        <f t="shared" si="8"/>
        <v>41950.5</v>
      </c>
      <c r="F48" s="11"/>
      <c r="G48" s="11"/>
      <c r="H48" s="11">
        <f t="shared" si="9"/>
        <v>40950.5</v>
      </c>
      <c r="I48" s="11">
        <f t="shared" si="9"/>
        <v>1000</v>
      </c>
      <c r="J48" s="6">
        <v>500</v>
      </c>
      <c r="K48" s="4" t="s">
        <v>23</v>
      </c>
      <c r="L48" s="46"/>
    </row>
    <row r="49" spans="1:12" ht="14.25" customHeight="1" x14ac:dyDescent="0.2">
      <c r="A49" s="42"/>
      <c r="B49" s="45"/>
      <c r="C49" s="3"/>
      <c r="D49" s="3" t="s">
        <v>19</v>
      </c>
      <c r="E49" s="11">
        <f>SUM(E43:E48)</f>
        <v>288293.7</v>
      </c>
      <c r="F49" s="11"/>
      <c r="G49" s="11"/>
      <c r="H49" s="11">
        <f>SUM(H43:H48)</f>
        <v>282293.7</v>
      </c>
      <c r="I49" s="11">
        <f t="shared" si="9"/>
        <v>6000</v>
      </c>
      <c r="J49" s="3"/>
      <c r="K49" s="3"/>
      <c r="L49" s="46"/>
    </row>
    <row r="50" spans="1:12" ht="13.5" customHeight="1" x14ac:dyDescent="0.2">
      <c r="A50" s="42" t="s">
        <v>42</v>
      </c>
      <c r="B50" s="43" t="s">
        <v>22</v>
      </c>
      <c r="C50" s="3"/>
      <c r="D50" s="5">
        <v>2016</v>
      </c>
      <c r="E50" s="11">
        <f>SUM(F50:I50)</f>
        <v>1000</v>
      </c>
      <c r="F50" s="11"/>
      <c r="G50" s="11"/>
      <c r="H50" s="11"/>
      <c r="I50" s="11">
        <v>1000</v>
      </c>
      <c r="J50" s="6">
        <v>500</v>
      </c>
      <c r="K50" s="4" t="s">
        <v>23</v>
      </c>
      <c r="L50" s="46" t="s">
        <v>47</v>
      </c>
    </row>
    <row r="51" spans="1:12" ht="13.5" customHeight="1" x14ac:dyDescent="0.2">
      <c r="A51" s="42"/>
      <c r="B51" s="44"/>
      <c r="C51" s="3"/>
      <c r="D51" s="5">
        <v>2017</v>
      </c>
      <c r="E51" s="11">
        <f t="shared" ref="E51:E55" si="10">SUM(F51:I51)</f>
        <v>1000</v>
      </c>
      <c r="F51" s="11"/>
      <c r="G51" s="11"/>
      <c r="H51" s="11"/>
      <c r="I51" s="11">
        <v>1000</v>
      </c>
      <c r="J51" s="6">
        <v>500</v>
      </c>
      <c r="K51" s="4" t="s">
        <v>23</v>
      </c>
      <c r="L51" s="46"/>
    </row>
    <row r="52" spans="1:12" ht="13.5" customHeight="1" x14ac:dyDescent="0.2">
      <c r="A52" s="42"/>
      <c r="B52" s="44"/>
      <c r="C52" s="3"/>
      <c r="D52" s="5">
        <v>2018</v>
      </c>
      <c r="E52" s="11">
        <f t="shared" si="10"/>
        <v>1000</v>
      </c>
      <c r="F52" s="11"/>
      <c r="G52" s="11"/>
      <c r="H52" s="11"/>
      <c r="I52" s="11">
        <v>1000</v>
      </c>
      <c r="J52" s="6">
        <v>500</v>
      </c>
      <c r="K52" s="4" t="s">
        <v>23</v>
      </c>
      <c r="L52" s="46"/>
    </row>
    <row r="53" spans="1:12" ht="13.5" customHeight="1" x14ac:dyDescent="0.2">
      <c r="A53" s="42"/>
      <c r="B53" s="44"/>
      <c r="C53" s="3"/>
      <c r="D53" s="5">
        <v>2019</v>
      </c>
      <c r="E53" s="11">
        <f t="shared" si="10"/>
        <v>1000</v>
      </c>
      <c r="F53" s="11"/>
      <c r="G53" s="11"/>
      <c r="H53" s="11"/>
      <c r="I53" s="11">
        <v>1000</v>
      </c>
      <c r="J53" s="6">
        <v>500</v>
      </c>
      <c r="K53" s="4" t="s">
        <v>23</v>
      </c>
      <c r="L53" s="46"/>
    </row>
    <row r="54" spans="1:12" ht="13.5" customHeight="1" x14ac:dyDescent="0.2">
      <c r="A54" s="42"/>
      <c r="B54" s="44"/>
      <c r="C54" s="3"/>
      <c r="D54" s="5">
        <v>2020</v>
      </c>
      <c r="E54" s="11">
        <f t="shared" si="10"/>
        <v>1000</v>
      </c>
      <c r="F54" s="11"/>
      <c r="G54" s="11"/>
      <c r="H54" s="11"/>
      <c r="I54" s="11">
        <v>1000</v>
      </c>
      <c r="J54" s="6">
        <v>500</v>
      </c>
      <c r="K54" s="4" t="s">
        <v>23</v>
      </c>
      <c r="L54" s="46"/>
    </row>
    <row r="55" spans="1:12" ht="13.5" customHeight="1" x14ac:dyDescent="0.2">
      <c r="A55" s="42"/>
      <c r="B55" s="44"/>
      <c r="C55" s="3"/>
      <c r="D55" s="5">
        <v>2021</v>
      </c>
      <c r="E55" s="11">
        <f t="shared" si="10"/>
        <v>1000</v>
      </c>
      <c r="F55" s="11"/>
      <c r="G55" s="11"/>
      <c r="H55" s="11"/>
      <c r="I55" s="11">
        <v>1000</v>
      </c>
      <c r="J55" s="6">
        <v>500</v>
      </c>
      <c r="K55" s="4" t="s">
        <v>23</v>
      </c>
      <c r="L55" s="46"/>
    </row>
    <row r="56" spans="1:12" ht="13.5" customHeight="1" x14ac:dyDescent="0.2">
      <c r="A56" s="42"/>
      <c r="B56" s="45"/>
      <c r="C56" s="3"/>
      <c r="D56" s="3" t="s">
        <v>19</v>
      </c>
      <c r="E56" s="11">
        <f>SUM(E50:E55)</f>
        <v>6000</v>
      </c>
      <c r="F56" s="11"/>
      <c r="G56" s="11"/>
      <c r="H56" s="11"/>
      <c r="I56" s="11">
        <f t="shared" ref="I56" si="11">SUM(I50:I55)</f>
        <v>6000</v>
      </c>
      <c r="J56" s="3"/>
      <c r="K56" s="3"/>
      <c r="L56" s="46"/>
    </row>
    <row r="57" spans="1:12" ht="15" customHeight="1" x14ac:dyDescent="0.2">
      <c r="A57" s="42" t="s">
        <v>53</v>
      </c>
      <c r="B57" s="43" t="s">
        <v>24</v>
      </c>
      <c r="C57" s="3"/>
      <c r="D57" s="5">
        <v>2016</v>
      </c>
      <c r="E57" s="11">
        <f>SUM(F57:I57)</f>
        <v>23393.1</v>
      </c>
      <c r="F57" s="11"/>
      <c r="G57" s="11"/>
      <c r="H57" s="12">
        <v>23393.1</v>
      </c>
      <c r="I57" s="11"/>
      <c r="J57" s="6"/>
      <c r="K57" s="4"/>
      <c r="L57" s="46" t="s">
        <v>47</v>
      </c>
    </row>
    <row r="58" spans="1:12" ht="15" customHeight="1" x14ac:dyDescent="0.2">
      <c r="A58" s="42"/>
      <c r="B58" s="44"/>
      <c r="C58" s="3"/>
      <c r="D58" s="5">
        <v>2017</v>
      </c>
      <c r="E58" s="11">
        <f t="shared" ref="E58:E62" si="12">SUM(F58:I58)</f>
        <v>23143.1</v>
      </c>
      <c r="F58" s="11"/>
      <c r="G58" s="11"/>
      <c r="H58" s="12">
        <v>23143.1</v>
      </c>
      <c r="I58" s="11"/>
      <c r="J58" s="6"/>
      <c r="K58" s="4"/>
      <c r="L58" s="46"/>
    </row>
    <row r="59" spans="1:12" ht="15" customHeight="1" x14ac:dyDescent="0.2">
      <c r="A59" s="42"/>
      <c r="B59" s="44"/>
      <c r="C59" s="3"/>
      <c r="D59" s="5">
        <v>2018</v>
      </c>
      <c r="E59" s="11">
        <f t="shared" si="12"/>
        <v>23143.1</v>
      </c>
      <c r="F59" s="11"/>
      <c r="G59" s="11"/>
      <c r="H59" s="12">
        <v>23143.1</v>
      </c>
      <c r="I59" s="11"/>
      <c r="J59" s="6"/>
      <c r="K59" s="4"/>
      <c r="L59" s="46"/>
    </row>
    <row r="60" spans="1:12" ht="15" customHeight="1" x14ac:dyDescent="0.2">
      <c r="A60" s="42"/>
      <c r="B60" s="44"/>
      <c r="C60" s="3"/>
      <c r="D60" s="5">
        <v>2019</v>
      </c>
      <c r="E60" s="11">
        <f t="shared" si="12"/>
        <v>23143.1</v>
      </c>
      <c r="F60" s="11"/>
      <c r="G60" s="11"/>
      <c r="H60" s="12">
        <v>23143.1</v>
      </c>
      <c r="I60" s="11"/>
      <c r="J60" s="6"/>
      <c r="K60" s="4"/>
      <c r="L60" s="46"/>
    </row>
    <row r="61" spans="1:12" ht="15" customHeight="1" x14ac:dyDescent="0.2">
      <c r="A61" s="42"/>
      <c r="B61" s="44"/>
      <c r="C61" s="3"/>
      <c r="D61" s="5">
        <v>2020</v>
      </c>
      <c r="E61" s="11">
        <f t="shared" si="12"/>
        <v>23143.1</v>
      </c>
      <c r="F61" s="11"/>
      <c r="G61" s="11"/>
      <c r="H61" s="12">
        <v>23143.1</v>
      </c>
      <c r="I61" s="11"/>
      <c r="J61" s="6"/>
      <c r="K61" s="4"/>
      <c r="L61" s="46"/>
    </row>
    <row r="62" spans="1:12" ht="15" customHeight="1" x14ac:dyDescent="0.2">
      <c r="A62" s="42"/>
      <c r="B62" s="44"/>
      <c r="C62" s="3"/>
      <c r="D62" s="5">
        <v>2021</v>
      </c>
      <c r="E62" s="11">
        <f t="shared" si="12"/>
        <v>23143.1</v>
      </c>
      <c r="F62" s="11"/>
      <c r="G62" s="11"/>
      <c r="H62" s="12">
        <v>23143.1</v>
      </c>
      <c r="I62" s="11"/>
      <c r="J62" s="6"/>
      <c r="K62" s="4"/>
      <c r="L62" s="46"/>
    </row>
    <row r="63" spans="1:12" ht="15" customHeight="1" x14ac:dyDescent="0.2">
      <c r="A63" s="42"/>
      <c r="B63" s="45"/>
      <c r="C63" s="3"/>
      <c r="D63" s="3" t="s">
        <v>19</v>
      </c>
      <c r="E63" s="11">
        <f>SUM(E57:E62)</f>
        <v>139108.6</v>
      </c>
      <c r="F63" s="11"/>
      <c r="G63" s="11"/>
      <c r="H63" s="11">
        <f>SUM(H57:H62)</f>
        <v>139108.6</v>
      </c>
      <c r="I63" s="11"/>
      <c r="J63" s="3"/>
      <c r="K63" s="3"/>
      <c r="L63" s="46"/>
    </row>
    <row r="64" spans="1:12" ht="17.25" customHeight="1" x14ac:dyDescent="0.2">
      <c r="A64" s="42" t="s">
        <v>54</v>
      </c>
      <c r="B64" s="43" t="s">
        <v>25</v>
      </c>
      <c r="C64" s="3"/>
      <c r="D64" s="5">
        <v>2016</v>
      </c>
      <c r="E64" s="11">
        <f>SUM(F64:I64)</f>
        <v>54148.1</v>
      </c>
      <c r="F64" s="11"/>
      <c r="G64" s="11"/>
      <c r="H64" s="13">
        <v>54148.1</v>
      </c>
      <c r="I64" s="11"/>
      <c r="J64" s="7"/>
      <c r="K64" s="4"/>
      <c r="L64" s="46" t="s">
        <v>47</v>
      </c>
    </row>
    <row r="65" spans="1:12" ht="17.25" customHeight="1" x14ac:dyDescent="0.2">
      <c r="A65" s="42"/>
      <c r="B65" s="44"/>
      <c r="C65" s="3"/>
      <c r="D65" s="5">
        <v>2017</v>
      </c>
      <c r="E65" s="11">
        <f t="shared" ref="E65:E69" si="13">SUM(F65:I65)</f>
        <v>17807.400000000001</v>
      </c>
      <c r="F65" s="11"/>
      <c r="G65" s="11"/>
      <c r="H65" s="13">
        <v>17807.400000000001</v>
      </c>
      <c r="I65" s="11"/>
      <c r="J65" s="7"/>
      <c r="K65" s="4"/>
      <c r="L65" s="46"/>
    </row>
    <row r="66" spans="1:12" ht="17.25" customHeight="1" x14ac:dyDescent="0.2">
      <c r="A66" s="42"/>
      <c r="B66" s="44"/>
      <c r="C66" s="3"/>
      <c r="D66" s="5">
        <v>2018</v>
      </c>
      <c r="E66" s="11">
        <f t="shared" si="13"/>
        <v>17807.400000000001</v>
      </c>
      <c r="F66" s="11"/>
      <c r="G66" s="11"/>
      <c r="H66" s="13">
        <v>17807.400000000001</v>
      </c>
      <c r="I66" s="11"/>
      <c r="J66" s="7"/>
      <c r="K66" s="4"/>
      <c r="L66" s="46"/>
    </row>
    <row r="67" spans="1:12" ht="17.25" customHeight="1" x14ac:dyDescent="0.2">
      <c r="A67" s="42"/>
      <c r="B67" s="44"/>
      <c r="C67" s="3"/>
      <c r="D67" s="5">
        <v>2019</v>
      </c>
      <c r="E67" s="11">
        <f t="shared" si="13"/>
        <v>17807.400000000001</v>
      </c>
      <c r="F67" s="11"/>
      <c r="G67" s="11"/>
      <c r="H67" s="13">
        <v>17807.400000000001</v>
      </c>
      <c r="I67" s="11"/>
      <c r="J67" s="7"/>
      <c r="K67" s="4"/>
      <c r="L67" s="46"/>
    </row>
    <row r="68" spans="1:12" ht="17.25" customHeight="1" x14ac:dyDescent="0.2">
      <c r="A68" s="42"/>
      <c r="B68" s="44"/>
      <c r="C68" s="3"/>
      <c r="D68" s="5">
        <v>2020</v>
      </c>
      <c r="E68" s="11">
        <f t="shared" si="13"/>
        <v>17807.400000000001</v>
      </c>
      <c r="F68" s="11"/>
      <c r="G68" s="11"/>
      <c r="H68" s="13">
        <v>17807.400000000001</v>
      </c>
      <c r="I68" s="11"/>
      <c r="J68" s="7"/>
      <c r="K68" s="4"/>
      <c r="L68" s="46"/>
    </row>
    <row r="69" spans="1:12" ht="17.25" customHeight="1" x14ac:dyDescent="0.2">
      <c r="A69" s="42"/>
      <c r="B69" s="44"/>
      <c r="C69" s="3"/>
      <c r="D69" s="5">
        <v>2021</v>
      </c>
      <c r="E69" s="11">
        <f t="shared" si="13"/>
        <v>17807.400000000001</v>
      </c>
      <c r="F69" s="11"/>
      <c r="G69" s="11"/>
      <c r="H69" s="13">
        <v>17807.400000000001</v>
      </c>
      <c r="I69" s="11"/>
      <c r="J69" s="7"/>
      <c r="K69" s="4"/>
      <c r="L69" s="46"/>
    </row>
    <row r="70" spans="1:12" ht="17.25" customHeight="1" x14ac:dyDescent="0.2">
      <c r="A70" s="42"/>
      <c r="B70" s="45"/>
      <c r="C70" s="3"/>
      <c r="D70" s="3" t="s">
        <v>19</v>
      </c>
      <c r="E70" s="11">
        <f>SUM(E64:E69)</f>
        <v>143185.09999999998</v>
      </c>
      <c r="F70" s="11"/>
      <c r="G70" s="11"/>
      <c r="H70" s="11">
        <f>SUM(H64:H69)</f>
        <v>143185.09999999998</v>
      </c>
      <c r="I70" s="11"/>
      <c r="J70" s="7"/>
      <c r="K70" s="4"/>
      <c r="L70" s="46"/>
    </row>
    <row r="71" spans="1:12" ht="21.75" hidden="1" customHeight="1" x14ac:dyDescent="0.2">
      <c r="A71" s="8"/>
      <c r="B71" s="9"/>
      <c r="C71" s="3"/>
      <c r="D71" s="3" t="s">
        <v>19</v>
      </c>
      <c r="E71" s="4" t="e">
        <f>SUM(#REF!)</f>
        <v>#REF!</v>
      </c>
      <c r="F71" s="4"/>
      <c r="G71" s="4"/>
      <c r="H71" s="4" t="e">
        <f>SUM(#REF!)</f>
        <v>#REF!</v>
      </c>
      <c r="I71" s="4"/>
      <c r="J71" s="3"/>
      <c r="K71" s="3"/>
      <c r="L71" s="10"/>
    </row>
    <row r="72" spans="1:12" x14ac:dyDescent="0.2">
      <c r="A72" s="55"/>
      <c r="B72" s="42" t="s">
        <v>26</v>
      </c>
      <c r="C72" s="42"/>
      <c r="D72" s="5">
        <v>2016</v>
      </c>
      <c r="E72" s="11">
        <f t="shared" ref="E72:H77" si="14">E14+E43</f>
        <v>610745.30000000005</v>
      </c>
      <c r="F72" s="11">
        <f t="shared" si="14"/>
        <v>0</v>
      </c>
      <c r="G72" s="11">
        <f t="shared" si="14"/>
        <v>0</v>
      </c>
      <c r="H72" s="11">
        <f t="shared" si="14"/>
        <v>609745.30000000005</v>
      </c>
      <c r="I72" s="11">
        <f t="shared" ref="I72:I78" si="15">I21+I28+I50+I57+I64</f>
        <v>1000</v>
      </c>
      <c r="J72" s="3"/>
      <c r="K72" s="3"/>
      <c r="L72" s="3"/>
    </row>
    <row r="73" spans="1:12" x14ac:dyDescent="0.2">
      <c r="A73" s="55"/>
      <c r="B73" s="42"/>
      <c r="C73" s="42"/>
      <c r="D73" s="5">
        <v>2017</v>
      </c>
      <c r="E73" s="11">
        <f t="shared" si="14"/>
        <v>573407.10000000009</v>
      </c>
      <c r="F73" s="11">
        <f t="shared" si="14"/>
        <v>0</v>
      </c>
      <c r="G73" s="11">
        <f t="shared" si="14"/>
        <v>0</v>
      </c>
      <c r="H73" s="11">
        <f t="shared" si="14"/>
        <v>572407.10000000009</v>
      </c>
      <c r="I73" s="11">
        <f t="shared" si="15"/>
        <v>1000</v>
      </c>
      <c r="J73" s="3"/>
      <c r="K73" s="3"/>
      <c r="L73" s="3"/>
    </row>
    <row r="74" spans="1:12" x14ac:dyDescent="0.2">
      <c r="A74" s="55"/>
      <c r="B74" s="42"/>
      <c r="C74" s="42"/>
      <c r="D74" s="5">
        <v>2018</v>
      </c>
      <c r="E74" s="11">
        <f t="shared" si="14"/>
        <v>573407.10000000009</v>
      </c>
      <c r="F74" s="11">
        <f t="shared" si="14"/>
        <v>0</v>
      </c>
      <c r="G74" s="11">
        <f t="shared" si="14"/>
        <v>0</v>
      </c>
      <c r="H74" s="11">
        <f t="shared" si="14"/>
        <v>572407.10000000009</v>
      </c>
      <c r="I74" s="11">
        <f t="shared" si="15"/>
        <v>1000</v>
      </c>
      <c r="J74" s="3"/>
      <c r="K74" s="3"/>
      <c r="L74" s="3"/>
    </row>
    <row r="75" spans="1:12" x14ac:dyDescent="0.2">
      <c r="A75" s="55"/>
      <c r="B75" s="42"/>
      <c r="C75" s="42"/>
      <c r="D75" s="5">
        <v>2019</v>
      </c>
      <c r="E75" s="11">
        <f t="shared" si="14"/>
        <v>341973.9</v>
      </c>
      <c r="F75" s="11">
        <f t="shared" si="14"/>
        <v>0</v>
      </c>
      <c r="G75" s="11">
        <f t="shared" si="14"/>
        <v>0</v>
      </c>
      <c r="H75" s="11">
        <f t="shared" si="14"/>
        <v>340973.9</v>
      </c>
      <c r="I75" s="11">
        <f t="shared" si="15"/>
        <v>1000</v>
      </c>
      <c r="J75" s="3"/>
      <c r="K75" s="3"/>
      <c r="L75" s="3"/>
    </row>
    <row r="76" spans="1:12" x14ac:dyDescent="0.2">
      <c r="A76" s="55"/>
      <c r="B76" s="42"/>
      <c r="C76" s="42"/>
      <c r="D76" s="5">
        <v>2020</v>
      </c>
      <c r="E76" s="11">
        <f t="shared" si="14"/>
        <v>341973.9</v>
      </c>
      <c r="F76" s="11">
        <f t="shared" si="14"/>
        <v>0</v>
      </c>
      <c r="G76" s="11">
        <f t="shared" si="14"/>
        <v>0</v>
      </c>
      <c r="H76" s="11">
        <f t="shared" si="14"/>
        <v>340973.9</v>
      </c>
      <c r="I76" s="11">
        <f t="shared" si="15"/>
        <v>1000</v>
      </c>
      <c r="J76" s="3"/>
      <c r="K76" s="3"/>
      <c r="L76" s="3"/>
    </row>
    <row r="77" spans="1:12" x14ac:dyDescent="0.2">
      <c r="A77" s="55"/>
      <c r="B77" s="42"/>
      <c r="C77" s="42"/>
      <c r="D77" s="5">
        <v>2021</v>
      </c>
      <c r="E77" s="11">
        <f t="shared" si="14"/>
        <v>341973.9</v>
      </c>
      <c r="F77" s="11">
        <f t="shared" si="14"/>
        <v>0</v>
      </c>
      <c r="G77" s="11">
        <f t="shared" si="14"/>
        <v>0</v>
      </c>
      <c r="H77" s="11">
        <f t="shared" si="14"/>
        <v>340973.9</v>
      </c>
      <c r="I77" s="11">
        <f t="shared" si="15"/>
        <v>1000</v>
      </c>
      <c r="J77" s="3"/>
      <c r="K77" s="3"/>
      <c r="L77" s="3"/>
    </row>
    <row r="78" spans="1:12" x14ac:dyDescent="0.2">
      <c r="A78" s="55"/>
      <c r="B78" s="42"/>
      <c r="C78" s="42"/>
      <c r="D78" s="3" t="s">
        <v>19</v>
      </c>
      <c r="E78" s="11">
        <f t="shared" ref="E78:G78" si="16">E20+E49</f>
        <v>2783481.2</v>
      </c>
      <c r="F78" s="11">
        <f t="shared" si="16"/>
        <v>0</v>
      </c>
      <c r="G78" s="11">
        <f t="shared" si="16"/>
        <v>0</v>
      </c>
      <c r="H78" s="11">
        <f>H20+H49</f>
        <v>2777481.2</v>
      </c>
      <c r="I78" s="11">
        <f t="shared" si="15"/>
        <v>6000</v>
      </c>
      <c r="J78" s="3"/>
      <c r="K78" s="3"/>
      <c r="L78" s="3"/>
    </row>
    <row r="80" spans="1:12" ht="31.5" customHeight="1" x14ac:dyDescent="0.2"/>
    <row r="81" spans="1:10" ht="51.75" customHeight="1" x14ac:dyDescent="0.3">
      <c r="A81" s="53" t="s">
        <v>84</v>
      </c>
      <c r="B81" s="53"/>
      <c r="C81" s="53"/>
      <c r="D81" s="14"/>
      <c r="E81" s="14"/>
      <c r="F81" s="14"/>
      <c r="G81" s="14"/>
      <c r="H81" s="54" t="s">
        <v>85</v>
      </c>
      <c r="I81" s="54"/>
      <c r="J81" s="14"/>
    </row>
  </sheetData>
  <mergeCells count="50">
    <mergeCell ref="A81:C81"/>
    <mergeCell ref="H81:I81"/>
    <mergeCell ref="B72:C78"/>
    <mergeCell ref="A72:A78"/>
    <mergeCell ref="A57:A63"/>
    <mergeCell ref="B57:B63"/>
    <mergeCell ref="L57:L63"/>
    <mergeCell ref="A64:A70"/>
    <mergeCell ref="B64:B70"/>
    <mergeCell ref="L64:L70"/>
    <mergeCell ref="A28:A34"/>
    <mergeCell ref="B28:B34"/>
    <mergeCell ref="L28:L34"/>
    <mergeCell ref="A50:A56"/>
    <mergeCell ref="B50:B56"/>
    <mergeCell ref="L50:L56"/>
    <mergeCell ref="J38:K38"/>
    <mergeCell ref="J39:K39"/>
    <mergeCell ref="J40:K40"/>
    <mergeCell ref="J41:K41"/>
    <mergeCell ref="B42:L42"/>
    <mergeCell ref="K2:L2"/>
    <mergeCell ref="B21:B27"/>
    <mergeCell ref="L21:L27"/>
    <mergeCell ref="A7:A9"/>
    <mergeCell ref="B7:B9"/>
    <mergeCell ref="C7:C9"/>
    <mergeCell ref="D7:D9"/>
    <mergeCell ref="E7:I7"/>
    <mergeCell ref="J7:K9"/>
    <mergeCell ref="L7:L9"/>
    <mergeCell ref="E8:E9"/>
    <mergeCell ref="F8:I8"/>
    <mergeCell ref="J10:K10"/>
    <mergeCell ref="B11:L11"/>
    <mergeCell ref="B12:L12"/>
    <mergeCell ref="A14:A20"/>
    <mergeCell ref="A21:A27"/>
    <mergeCell ref="A4:L4"/>
    <mergeCell ref="B14:B20"/>
    <mergeCell ref="L14:L20"/>
    <mergeCell ref="A43:A49"/>
    <mergeCell ref="B43:B49"/>
    <mergeCell ref="L43:L49"/>
    <mergeCell ref="A35:A41"/>
    <mergeCell ref="B35:B41"/>
    <mergeCell ref="L35:L41"/>
    <mergeCell ref="J35:K35"/>
    <mergeCell ref="J36:K36"/>
    <mergeCell ref="J37:K37"/>
  </mergeCells>
  <pageMargins left="0.78740157480314965" right="0.78740157480314965" top="1.1811023622047245" bottom="0.39370078740157483" header="0.31496062992125984" footer="0.31496062992125984"/>
  <pageSetup paperSize="9" scale="75" orientation="landscape" verticalDpi="0" r:id="rId1"/>
  <headerFooter differentFirst="1">
    <oddHeader>&amp;C&amp;"Times New Roman,обычный"&amp;P</oddHeader>
  </headerFooter>
  <rowBreaks count="2" manualBreakCount="2">
    <brk id="27" max="11" man="1"/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E14" sqref="E14"/>
    </sheetView>
  </sheetViews>
  <sheetFormatPr defaultRowHeight="18.75" x14ac:dyDescent="0.3"/>
  <cols>
    <col min="1" max="1" width="9.7109375" style="15" bestFit="1" customWidth="1"/>
    <col min="2" max="2" width="40" style="14" customWidth="1"/>
    <col min="3" max="3" width="11.5703125" style="14" customWidth="1"/>
    <col min="4" max="4" width="9" style="14" bestFit="1" customWidth="1"/>
    <col min="5" max="8" width="18.5703125" style="14" customWidth="1"/>
    <col min="9" max="9" width="18.42578125" style="14" customWidth="1"/>
    <col min="10" max="10" width="18.5703125" style="14" customWidth="1"/>
    <col min="11" max="11" width="19.5703125" style="14" customWidth="1"/>
    <col min="12" max="16384" width="9.140625" style="14"/>
  </cols>
  <sheetData>
    <row r="1" spans="1:13" ht="54.75" customHeight="1" x14ac:dyDescent="0.3">
      <c r="J1" s="49" t="s">
        <v>97</v>
      </c>
      <c r="K1" s="49"/>
    </row>
    <row r="3" spans="1:13" ht="62.25" customHeight="1" x14ac:dyDescent="0.3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3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6"/>
      <c r="M4" s="16"/>
    </row>
    <row r="5" spans="1:13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3" x14ac:dyDescent="0.3">
      <c r="A6" s="57" t="s">
        <v>27</v>
      </c>
      <c r="B6" s="58" t="s">
        <v>28</v>
      </c>
      <c r="C6" s="58" t="s">
        <v>29</v>
      </c>
      <c r="D6" s="58" t="s">
        <v>88</v>
      </c>
      <c r="E6" s="58" t="s">
        <v>30</v>
      </c>
      <c r="F6" s="58"/>
      <c r="G6" s="58"/>
      <c r="H6" s="58"/>
      <c r="I6" s="58"/>
      <c r="J6" s="58"/>
      <c r="K6" s="58"/>
    </row>
    <row r="7" spans="1:13" ht="30" x14ac:dyDescent="0.3">
      <c r="A7" s="57"/>
      <c r="B7" s="58"/>
      <c r="C7" s="58"/>
      <c r="D7" s="58"/>
      <c r="E7" s="27" t="s">
        <v>96</v>
      </c>
      <c r="F7" s="25" t="s">
        <v>33</v>
      </c>
      <c r="G7" s="25" t="s">
        <v>34</v>
      </c>
      <c r="H7" s="25" t="s">
        <v>35</v>
      </c>
      <c r="I7" s="25" t="s">
        <v>36</v>
      </c>
      <c r="J7" s="25" t="s">
        <v>37</v>
      </c>
      <c r="K7" s="25" t="s">
        <v>38</v>
      </c>
    </row>
    <row r="8" spans="1:13" ht="105.75" x14ac:dyDescent="0.3">
      <c r="A8" s="24" t="s">
        <v>89</v>
      </c>
      <c r="B8" s="21" t="s">
        <v>31</v>
      </c>
      <c r="C8" s="21" t="s">
        <v>32</v>
      </c>
      <c r="D8" s="21">
        <v>3</v>
      </c>
      <c r="E8" s="21">
        <v>0.4</v>
      </c>
      <c r="F8" s="21">
        <v>0.4</v>
      </c>
      <c r="G8" s="21">
        <v>0.4</v>
      </c>
      <c r="H8" s="21">
        <v>0.3</v>
      </c>
      <c r="I8" s="21">
        <v>0.3</v>
      </c>
      <c r="J8" s="21">
        <v>0.2</v>
      </c>
      <c r="K8" s="21">
        <v>0.2</v>
      </c>
    </row>
    <row r="9" spans="1:13" ht="45.75" x14ac:dyDescent="0.3">
      <c r="A9" s="24" t="s">
        <v>90</v>
      </c>
      <c r="B9" s="21" t="s">
        <v>83</v>
      </c>
      <c r="C9" s="21" t="s">
        <v>32</v>
      </c>
      <c r="D9" s="23">
        <v>3</v>
      </c>
      <c r="E9" s="22">
        <v>36.299999999999997</v>
      </c>
      <c r="F9" s="22">
        <f>E9*1.02</f>
        <v>37.025999999999996</v>
      </c>
      <c r="G9" s="22">
        <f t="shared" ref="G9:K9" si="0">F9*1.02</f>
        <v>37.76652</v>
      </c>
      <c r="H9" s="22">
        <f t="shared" si="0"/>
        <v>38.521850399999998</v>
      </c>
      <c r="I9" s="22">
        <f t="shared" si="0"/>
        <v>39.292287408</v>
      </c>
      <c r="J9" s="22">
        <f t="shared" si="0"/>
        <v>40.07813315616</v>
      </c>
      <c r="K9" s="22">
        <f t="shared" si="0"/>
        <v>40.879695819283199</v>
      </c>
    </row>
    <row r="10" spans="1:13" ht="30.75" x14ac:dyDescent="0.3">
      <c r="A10" s="24" t="s">
        <v>91</v>
      </c>
      <c r="B10" s="21" t="s">
        <v>58</v>
      </c>
      <c r="C10" s="21" t="s">
        <v>32</v>
      </c>
      <c r="D10" s="23">
        <v>3</v>
      </c>
      <c r="E10" s="23">
        <v>0</v>
      </c>
      <c r="F10" s="23">
        <v>95</v>
      </c>
      <c r="G10" s="23">
        <v>95</v>
      </c>
      <c r="H10" s="23">
        <v>95</v>
      </c>
      <c r="I10" s="23">
        <v>95</v>
      </c>
      <c r="J10" s="23">
        <v>95</v>
      </c>
      <c r="K10" s="23">
        <v>95</v>
      </c>
    </row>
    <row r="11" spans="1:13" ht="45.75" x14ac:dyDescent="0.3">
      <c r="A11" s="24" t="s">
        <v>92</v>
      </c>
      <c r="B11" s="21" t="s">
        <v>59</v>
      </c>
      <c r="C11" s="21" t="s">
        <v>32</v>
      </c>
      <c r="D11" s="21">
        <v>3</v>
      </c>
      <c r="E11" s="21">
        <v>100</v>
      </c>
      <c r="F11" s="21">
        <v>100</v>
      </c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</row>
    <row r="12" spans="1:13" ht="45.75" x14ac:dyDescent="0.3">
      <c r="A12" s="24" t="s">
        <v>93</v>
      </c>
      <c r="B12" s="21" t="s">
        <v>99</v>
      </c>
      <c r="C12" s="21" t="s">
        <v>32</v>
      </c>
      <c r="D12" s="21">
        <v>3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</row>
    <row r="13" spans="1:13" ht="90.75" x14ac:dyDescent="0.3">
      <c r="A13" s="24" t="s">
        <v>94</v>
      </c>
      <c r="B13" s="21" t="s">
        <v>100</v>
      </c>
      <c r="C13" s="21" t="s">
        <v>32</v>
      </c>
      <c r="D13" s="21">
        <v>3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</row>
    <row r="14" spans="1:13" ht="45.75" x14ac:dyDescent="0.3">
      <c r="A14" s="24" t="s">
        <v>95</v>
      </c>
      <c r="B14" s="21" t="s">
        <v>40</v>
      </c>
      <c r="C14" s="21" t="s">
        <v>32</v>
      </c>
      <c r="D14" s="21">
        <v>3</v>
      </c>
      <c r="E14" s="21">
        <v>100</v>
      </c>
      <c r="F14" s="21">
        <v>100</v>
      </c>
      <c r="G14" s="21">
        <v>100</v>
      </c>
      <c r="H14" s="21">
        <v>100</v>
      </c>
      <c r="I14" s="21">
        <v>100</v>
      </c>
      <c r="J14" s="21">
        <v>100</v>
      </c>
      <c r="K14" s="21">
        <v>100</v>
      </c>
    </row>
    <row r="16" spans="1:13" ht="111.75" customHeight="1" x14ac:dyDescent="0.3">
      <c r="A16" s="59" t="s">
        <v>101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9" ht="51" customHeight="1" x14ac:dyDescent="0.3">
      <c r="A17" s="53" t="s">
        <v>84</v>
      </c>
      <c r="B17" s="53"/>
      <c r="C17" s="53"/>
      <c r="H17" s="54" t="s">
        <v>85</v>
      </c>
      <c r="I17" s="54"/>
    </row>
  </sheetData>
  <mergeCells count="10">
    <mergeCell ref="A3:K3"/>
    <mergeCell ref="A17:C17"/>
    <mergeCell ref="H17:I17"/>
    <mergeCell ref="J1:K1"/>
    <mergeCell ref="A6:A7"/>
    <mergeCell ref="B6:B7"/>
    <mergeCell ref="C6:C7"/>
    <mergeCell ref="D6:D7"/>
    <mergeCell ref="E6:K6"/>
    <mergeCell ref="A16:K16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Layout" topLeftCell="A13" zoomScaleNormal="100" zoomScaleSheetLayoutView="90" workbookViewId="0">
      <selection activeCell="A2" sqref="A2"/>
    </sheetView>
  </sheetViews>
  <sheetFormatPr defaultRowHeight="12.75" x14ac:dyDescent="0.2"/>
  <cols>
    <col min="1" max="1" width="35" style="28" customWidth="1"/>
    <col min="2" max="2" width="13.140625" style="28" customWidth="1"/>
    <col min="3" max="3" width="11.7109375" style="28" customWidth="1"/>
    <col min="4" max="4" width="10.85546875" style="28" customWidth="1"/>
    <col min="5" max="5" width="12.42578125" style="28" customWidth="1"/>
    <col min="6" max="6" width="11.140625" style="28" customWidth="1"/>
    <col min="7" max="7" width="11.7109375" style="28" customWidth="1"/>
    <col min="8" max="16384" width="9.140625" style="28"/>
  </cols>
  <sheetData>
    <row r="1" spans="1:7" ht="87" customHeight="1" x14ac:dyDescent="0.2">
      <c r="E1" s="61" t="s">
        <v>82</v>
      </c>
      <c r="F1" s="61"/>
      <c r="G1" s="61"/>
    </row>
    <row r="3" spans="1:7" ht="64.5" customHeight="1" x14ac:dyDescent="0.2">
      <c r="A3" s="60" t="s">
        <v>81</v>
      </c>
      <c r="B3" s="60"/>
      <c r="C3" s="60"/>
      <c r="D3" s="60"/>
      <c r="E3" s="60"/>
      <c r="F3" s="60"/>
      <c r="G3" s="60"/>
    </row>
    <row r="4" spans="1:7" ht="12" customHeight="1" x14ac:dyDescent="0.2"/>
    <row r="5" spans="1:7" ht="66" customHeight="1" x14ac:dyDescent="0.2">
      <c r="A5" s="62" t="s">
        <v>80</v>
      </c>
      <c r="B5" s="62" t="s">
        <v>44</v>
      </c>
      <c r="C5" s="62"/>
      <c r="D5" s="62"/>
      <c r="E5" s="62" t="s">
        <v>79</v>
      </c>
      <c r="F5" s="62"/>
      <c r="G5" s="62"/>
    </row>
    <row r="6" spans="1:7" ht="62.25" customHeight="1" x14ac:dyDescent="0.2">
      <c r="A6" s="62"/>
      <c r="B6" s="35" t="s">
        <v>78</v>
      </c>
      <c r="C6" s="35" t="s">
        <v>77</v>
      </c>
      <c r="D6" s="35" t="s">
        <v>76</v>
      </c>
      <c r="E6" s="35" t="s">
        <v>78</v>
      </c>
      <c r="F6" s="35" t="s">
        <v>77</v>
      </c>
      <c r="G6" s="35" t="s">
        <v>76</v>
      </c>
    </row>
    <row r="7" spans="1:7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62">
        <v>6</v>
      </c>
      <c r="G7" s="62"/>
    </row>
    <row r="8" spans="1:7" ht="49.5" customHeight="1" x14ac:dyDescent="0.2">
      <c r="A8" s="63" t="s">
        <v>75</v>
      </c>
      <c r="B8" s="64"/>
      <c r="C8" s="64"/>
      <c r="D8" s="64"/>
      <c r="E8" s="64"/>
      <c r="F8" s="64"/>
      <c r="G8" s="65"/>
    </row>
    <row r="9" spans="1:7" ht="24" customHeight="1" x14ac:dyDescent="0.2">
      <c r="A9" s="63" t="s">
        <v>74</v>
      </c>
      <c r="B9" s="64"/>
      <c r="C9" s="64"/>
      <c r="D9" s="65"/>
      <c r="E9" s="34"/>
      <c r="F9" s="34"/>
      <c r="G9" s="34"/>
    </row>
    <row r="10" spans="1:7" ht="33.75" customHeight="1" x14ac:dyDescent="0.2">
      <c r="A10" s="63" t="s">
        <v>73</v>
      </c>
      <c r="B10" s="64"/>
      <c r="C10" s="64"/>
      <c r="D10" s="64"/>
      <c r="E10" s="64"/>
      <c r="F10" s="64"/>
      <c r="G10" s="65"/>
    </row>
    <row r="11" spans="1:7" ht="112.5" customHeight="1" x14ac:dyDescent="0.2">
      <c r="A11" s="33" t="s">
        <v>72</v>
      </c>
      <c r="B11" s="32">
        <v>2500</v>
      </c>
      <c r="C11" s="32">
        <v>2500</v>
      </c>
      <c r="D11" s="32">
        <v>2500</v>
      </c>
      <c r="E11" s="34"/>
      <c r="F11" s="34"/>
      <c r="G11" s="34"/>
    </row>
    <row r="12" spans="1:7" ht="81" customHeight="1" x14ac:dyDescent="0.2">
      <c r="A12" s="63" t="s">
        <v>71</v>
      </c>
      <c r="B12" s="64"/>
      <c r="C12" s="64"/>
      <c r="D12" s="65"/>
      <c r="E12" s="34"/>
      <c r="F12" s="34"/>
      <c r="G12" s="34"/>
    </row>
    <row r="13" spans="1:7" ht="33.75" customHeight="1" x14ac:dyDescent="0.2">
      <c r="A13" s="63" t="s">
        <v>70</v>
      </c>
      <c r="B13" s="64"/>
      <c r="C13" s="64"/>
      <c r="D13" s="64"/>
      <c r="E13" s="64"/>
      <c r="F13" s="64"/>
      <c r="G13" s="65"/>
    </row>
    <row r="14" spans="1:7" ht="112.5" customHeight="1" x14ac:dyDescent="0.2">
      <c r="A14" s="33" t="s">
        <v>64</v>
      </c>
      <c r="B14" s="32">
        <v>806</v>
      </c>
      <c r="C14" s="32">
        <v>806</v>
      </c>
      <c r="D14" s="32">
        <v>806</v>
      </c>
      <c r="E14" s="34"/>
      <c r="F14" s="34"/>
      <c r="G14" s="34"/>
    </row>
    <row r="15" spans="1:7" ht="81" customHeight="1" x14ac:dyDescent="0.2">
      <c r="A15" s="63" t="s">
        <v>69</v>
      </c>
      <c r="B15" s="64"/>
      <c r="C15" s="64"/>
      <c r="D15" s="65"/>
      <c r="E15" s="34"/>
      <c r="F15" s="34"/>
      <c r="G15" s="34"/>
    </row>
    <row r="16" spans="1:7" ht="33.75" customHeight="1" x14ac:dyDescent="0.2">
      <c r="A16" s="63" t="s">
        <v>68</v>
      </c>
      <c r="B16" s="64"/>
      <c r="C16" s="64"/>
      <c r="D16" s="64"/>
      <c r="E16" s="64"/>
      <c r="F16" s="64"/>
      <c r="G16" s="65"/>
    </row>
    <row r="17" spans="1:11" ht="112.5" customHeight="1" x14ac:dyDescent="0.2">
      <c r="A17" s="33" t="s">
        <v>67</v>
      </c>
      <c r="B17" s="32">
        <v>9</v>
      </c>
      <c r="C17" s="32">
        <v>9</v>
      </c>
      <c r="D17" s="32">
        <v>9</v>
      </c>
      <c r="E17" s="34"/>
      <c r="F17" s="34"/>
      <c r="G17" s="34"/>
    </row>
    <row r="18" spans="1:11" ht="81" customHeight="1" x14ac:dyDescent="0.2">
      <c r="A18" s="63" t="s">
        <v>66</v>
      </c>
      <c r="B18" s="64"/>
      <c r="C18" s="64"/>
      <c r="D18" s="65"/>
      <c r="E18" s="34"/>
      <c r="F18" s="34"/>
      <c r="G18" s="34"/>
    </row>
    <row r="19" spans="1:11" ht="26.25" customHeight="1" x14ac:dyDescent="0.2">
      <c r="A19" s="63" t="s">
        <v>65</v>
      </c>
      <c r="B19" s="64"/>
      <c r="C19" s="64"/>
      <c r="D19" s="64"/>
      <c r="E19" s="64"/>
      <c r="F19" s="64"/>
      <c r="G19" s="65"/>
    </row>
    <row r="20" spans="1:11" ht="33.75" customHeight="1" x14ac:dyDescent="0.2">
      <c r="A20" s="33" t="s">
        <v>64</v>
      </c>
      <c r="B20" s="32">
        <v>806</v>
      </c>
      <c r="C20" s="32">
        <v>806</v>
      </c>
      <c r="D20" s="32">
        <v>806</v>
      </c>
      <c r="E20" s="31"/>
      <c r="F20" s="31"/>
      <c r="G20" s="31"/>
    </row>
    <row r="21" spans="1:11" ht="81" customHeight="1" x14ac:dyDescent="0.2">
      <c r="A21" s="63" t="s">
        <v>63</v>
      </c>
      <c r="B21" s="64"/>
      <c r="C21" s="64"/>
      <c r="D21" s="65"/>
      <c r="E21" s="34"/>
      <c r="F21" s="34"/>
      <c r="G21" s="34"/>
    </row>
    <row r="22" spans="1:11" ht="43.5" customHeight="1" x14ac:dyDescent="0.2">
      <c r="A22" s="63" t="s">
        <v>62</v>
      </c>
      <c r="B22" s="64"/>
      <c r="C22" s="64"/>
      <c r="D22" s="64"/>
      <c r="E22" s="64"/>
      <c r="F22" s="64"/>
      <c r="G22" s="65"/>
    </row>
    <row r="23" spans="1:11" ht="120.75" customHeight="1" x14ac:dyDescent="0.2">
      <c r="A23" s="33" t="s">
        <v>61</v>
      </c>
      <c r="B23" s="32">
        <v>4</v>
      </c>
      <c r="C23" s="32">
        <v>4</v>
      </c>
      <c r="D23" s="32">
        <v>4</v>
      </c>
      <c r="E23" s="31"/>
      <c r="F23" s="31"/>
      <c r="G23" s="31"/>
    </row>
    <row r="24" spans="1:11" ht="66" hidden="1" customHeight="1" x14ac:dyDescent="0.2">
      <c r="A24" s="67" t="s">
        <v>60</v>
      </c>
      <c r="B24" s="67"/>
      <c r="C24" s="67"/>
      <c r="D24" s="67"/>
      <c r="E24" s="67"/>
      <c r="F24" s="67"/>
      <c r="G24" s="67"/>
    </row>
    <row r="25" spans="1:11" s="29" customFormat="1" ht="83.25" customHeight="1" x14ac:dyDescent="0.25">
      <c r="A25" s="30" t="s">
        <v>86</v>
      </c>
      <c r="B25" s="30"/>
      <c r="C25" s="30"/>
      <c r="D25" s="30"/>
      <c r="E25" s="30"/>
      <c r="F25" s="66" t="s">
        <v>85</v>
      </c>
      <c r="G25" s="66"/>
      <c r="H25" s="30"/>
      <c r="I25" s="30"/>
      <c r="J25" s="30"/>
      <c r="K25" s="30"/>
    </row>
  </sheetData>
  <mergeCells count="19">
    <mergeCell ref="A19:G19"/>
    <mergeCell ref="A21:D21"/>
    <mergeCell ref="A22:G22"/>
    <mergeCell ref="F25:G25"/>
    <mergeCell ref="A24:G24"/>
    <mergeCell ref="A8:G8"/>
    <mergeCell ref="A9:D9"/>
    <mergeCell ref="A12:D12"/>
    <mergeCell ref="A15:D15"/>
    <mergeCell ref="A18:D18"/>
    <mergeCell ref="A10:G10"/>
    <mergeCell ref="A13:G13"/>
    <mergeCell ref="A16:G16"/>
    <mergeCell ref="A3:G3"/>
    <mergeCell ref="E1:G1"/>
    <mergeCell ref="F7:G7"/>
    <mergeCell ref="A5:A6"/>
    <mergeCell ref="B5:D5"/>
    <mergeCell ref="E5:G5"/>
  </mergeCells>
  <pageMargins left="1.1811023622047245" right="0.39370078740157483" top="0.78740157480314965" bottom="0.78740157480314965" header="0.51181102362204722" footer="0.51181102362204722"/>
  <pageSetup paperSize="9" scale="80" orientation="portrait" r:id="rId1"/>
  <headerFooter differentFirst="1"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6"/>
  <sheetViews>
    <sheetView workbookViewId="0">
      <selection activeCell="A6" sqref="A6"/>
    </sheetView>
  </sheetViews>
  <sheetFormatPr defaultRowHeight="15" x14ac:dyDescent="0.25"/>
  <sheetData>
    <row r="5" spans="1:7" x14ac:dyDescent="0.25">
      <c r="A5" t="s">
        <v>43</v>
      </c>
      <c r="B5" t="s">
        <v>44</v>
      </c>
      <c r="E5" t="s">
        <v>45</v>
      </c>
    </row>
    <row r="6" spans="1:7" x14ac:dyDescent="0.25">
      <c r="B6" t="s">
        <v>33</v>
      </c>
      <c r="C6" t="s">
        <v>34</v>
      </c>
      <c r="D6" t="s">
        <v>35</v>
      </c>
      <c r="E6" t="s">
        <v>33</v>
      </c>
      <c r="F6" t="s">
        <v>34</v>
      </c>
      <c r="G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Перечень мероприятий</vt:lpstr>
      <vt:lpstr>Целевые показатели</vt:lpstr>
      <vt:lpstr>прогноз мун заданий</vt:lpstr>
      <vt:lpstr>Лист3</vt:lpstr>
      <vt:lpstr>'прогноз мун заданий'!Заголовки_для_печати</vt:lpstr>
      <vt:lpstr>'Перечень мероприятий'!Область_печати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2015-09-11T08:18:21Z</cp:lastPrinted>
  <dcterms:created xsi:type="dcterms:W3CDTF">2015-06-26T08:30:21Z</dcterms:created>
  <dcterms:modified xsi:type="dcterms:W3CDTF">2015-10-19T07:51:24Z</dcterms:modified>
</cp:coreProperties>
</file>